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https://d.docs.live.net/5936e88b782df1d7/デスクトップ/CMA検証フォルダ/"/>
    </mc:Choice>
  </mc:AlternateContent>
  <xr:revisionPtr revIDLastSave="18" documentId="8_{8B1F2DB8-A0BE-4E50-9060-59C9B22C4BD8}" xr6:coauthVersionLast="47" xr6:coauthVersionMax="47" xr10:uidLastSave="{CA0F648B-1C7F-4953-A417-90F4EE6A17BD}"/>
  <bookViews>
    <workbookView xWindow="-120" yWindow="-120" windowWidth="24240" windowHeight="13140" activeTab="2"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<sst xmlns="http://schemas.openxmlformats.org/spreadsheetml/2006/main" count="56" uniqueCount="45">
  <si>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</si>
  <si>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</si>
  <si>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</si>
  <si>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</si>
  <si>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</si>
  <si>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</si>
  <si>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</si>
  <si>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</si>
  <si>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</si>
  <si>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</si>
  <si>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</si>
  <si>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</si>
  <si>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</si>
  <si>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</si>
  <si>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</si>
  <si>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</si>
  <si>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</si>
  <si>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</si>
  <si>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</si>
  <si>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</si>
  <si>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</si>
  <si>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</si>
  <si>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</si>
  <si>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</si>
  <si>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</si>
  <si>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</si>
  <si>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</si>
  <si>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</si>
  <si>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</si>
  <si>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</si>
  <si>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</si>
  <si>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</si>
  <si>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</si>
  <si>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</si>
  <si>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GBPJPY</t>
    <phoneticPr fontId="1"/>
  </si>
  <si>
    <t>フィボナッチターゲット1.27, 1.5, 2.0で決済(黄色で塗りつぶしたところはフィボナッチターゲット3以上がとれている）</t>
    <rPh sb="29" eb="31">
      <t>キイロ</t>
    </rPh>
    <rPh sb="32" eb="33">
      <t>ヌ</t>
    </rPh>
    <rPh sb="54" eb="56">
      <t>イジョウ</t>
    </rPh>
    <phoneticPr fontId="1"/>
  </si>
  <si>
    <t>1H足</t>
    <rPh sb="2" eb="3">
      <t>アシ</t>
    </rPh>
    <phoneticPr fontId="1"/>
  </si>
  <si>
    <t>検証１</t>
    <rPh sb="0" eb="2">
      <t>ケンショウ</t>
    </rPh>
    <phoneticPr fontId="1"/>
  </si>
  <si>
    <t>気づき</t>
    <rPh sb="0" eb="1">
      <t>キ</t>
    </rPh>
    <phoneticPr fontId="1"/>
  </si>
  <si>
    <t>・笹田さんが提唱されるチェックポイントを全てクリアで、ネックラインをブレイクエントリー後は、スムーズに下降し、勝ちトレードになった。</t>
    <rPh sb="1" eb="3">
      <t>ササダ</t>
    </rPh>
    <rPh sb="6" eb="8">
      <t>テイショウ</t>
    </rPh>
    <rPh sb="20" eb="21">
      <t>スベ</t>
    </rPh>
    <rPh sb="43" eb="44">
      <t>アト</t>
    </rPh>
    <rPh sb="51" eb="53">
      <t>カコウ</t>
    </rPh>
    <rPh sb="55" eb="56">
      <t>カ</t>
    </rPh>
    <phoneticPr fontId="1"/>
  </si>
  <si>
    <t>・デモトレでの手順としては、諸々のチェックポイントをチェックしながら相場を観察し、ダブルトップの右山の高値の時点で、ダイバージェンス有無を判定し、売り注文を入れる流れかなと思いました。</t>
    <rPh sb="7" eb="9">
      <t>テジュン</t>
    </rPh>
    <rPh sb="14" eb="16">
      <t>モロモロ</t>
    </rPh>
    <rPh sb="34" eb="36">
      <t>ソウバ</t>
    </rPh>
    <rPh sb="37" eb="39">
      <t>カンサツ</t>
    </rPh>
    <rPh sb="48" eb="49">
      <t>ミギ</t>
    </rPh>
    <rPh sb="49" eb="50">
      <t>ヤマ</t>
    </rPh>
    <rPh sb="51" eb="53">
      <t>タカネ</t>
    </rPh>
    <rPh sb="54" eb="56">
      <t>ジテン</t>
    </rPh>
    <rPh sb="66" eb="68">
      <t>ウム</t>
    </rPh>
    <rPh sb="69" eb="71">
      <t>ハンテイ</t>
    </rPh>
    <rPh sb="73" eb="74">
      <t>ウ</t>
    </rPh>
    <rPh sb="75" eb="77">
      <t>チュウモン</t>
    </rPh>
    <rPh sb="78" eb="79">
      <t>イ</t>
    </rPh>
    <rPh sb="81" eb="82">
      <t>ナガ</t>
    </rPh>
    <rPh sb="86" eb="87">
      <t>オモ</t>
    </rPh>
    <phoneticPr fontId="1"/>
  </si>
  <si>
    <t>ヘッドアンドショルダーまたはダブルトップ（逆も含む）を形成後、ネックラインの価格でエントリー待ち、ネックラインをブレイクでエントリー</t>
    <rPh sb="21" eb="22">
      <t>ギャク</t>
    </rPh>
    <rPh sb="23" eb="24">
      <t>フク</t>
    </rPh>
    <rPh sb="27" eb="29">
      <t>ケイセイ</t>
    </rPh>
    <rPh sb="29" eb="30">
      <t>アト</t>
    </rPh>
    <rPh sb="38" eb="40">
      <t>カカク</t>
    </rPh>
    <rPh sb="46" eb="47">
      <t>マ</t>
    </rPh>
    <phoneticPr fontId="1"/>
  </si>
  <si>
    <t>笹田さんが提唱されたチェックポイントに全て合致すると、エントリー後のトレンドはスムーズに下降するのかなと感じました。前回アップした、ﾃﾞﾓﾄﾚ（ダブルトップ＋ダイバージェンス）では、高値と高値の間の安値が0ラインを僅かに下回っていました。その影響があったのか、エントリー後の下降トレンドがグタグタとなりました。チェックポイントの達成具合で、勝ち負けがどうなるのか、注視していきたいと思います。</t>
    <rPh sb="0" eb="2">
      <t>ササダ</t>
    </rPh>
    <rPh sb="5" eb="7">
      <t>テイショウ</t>
    </rPh>
    <rPh sb="19" eb="20">
      <t>スベ</t>
    </rPh>
    <rPh sb="21" eb="23">
      <t>ガッチ</t>
    </rPh>
    <rPh sb="32" eb="33">
      <t>アト</t>
    </rPh>
    <rPh sb="44" eb="46">
      <t>カコウ</t>
    </rPh>
    <rPh sb="52" eb="53">
      <t>カン</t>
    </rPh>
    <rPh sb="58" eb="60">
      <t>ゼンカイ</t>
    </rPh>
    <rPh sb="91" eb="93">
      <t>タカネ</t>
    </rPh>
    <rPh sb="94" eb="96">
      <t>タカネ</t>
    </rPh>
    <rPh sb="97" eb="98">
      <t>アイダ</t>
    </rPh>
    <rPh sb="99" eb="101">
      <t>ヤスネ</t>
    </rPh>
    <rPh sb="107" eb="108">
      <t>ワズ</t>
    </rPh>
    <rPh sb="110" eb="111">
      <t>シタ</t>
    </rPh>
    <rPh sb="111" eb="112">
      <t>マワ</t>
    </rPh>
    <rPh sb="121" eb="123">
      <t>エイキョウ</t>
    </rPh>
    <rPh sb="135" eb="136">
      <t>アト</t>
    </rPh>
    <rPh sb="137" eb="139">
      <t>カコウ</t>
    </rPh>
    <rPh sb="164" eb="166">
      <t>タッセイ</t>
    </rPh>
    <rPh sb="166" eb="168">
      <t>グアイ</t>
    </rPh>
    <rPh sb="170" eb="171">
      <t>カ</t>
    </rPh>
    <rPh sb="172" eb="173">
      <t>マ</t>
    </rPh>
    <rPh sb="182" eb="184">
      <t>チュウシ</t>
    </rPh>
    <rPh sb="191" eb="192">
      <t>オモ</t>
    </rPh>
    <phoneticPr fontId="1"/>
  </si>
  <si>
    <t>ヘッドアンドショルダー（ダブルトップ）での検証を継続する。</t>
    <rPh sb="21" eb="23">
      <t>ケンショウ</t>
    </rPh>
    <rPh sb="24" eb="26">
      <t>ケイゾク</t>
    </rPh>
    <phoneticPr fontId="1"/>
  </si>
  <si>
    <t>今回の相場では、最初はヘッドアンドショルダーと無理やり解釈して検証しようとしましたが、その見立てに無理があると考え、ダブルトップ＋ダイバージェンスで検証しました。チャートパターンがヘッドアンドショルダーになるか、ダブルトップになるかはケースバイケースになるかと思います。今後の検証は、ヘッドアンドショルダーまたはダブルトップの肯定形で検証することにしたいと思いますが、よろしいでしょうか？</t>
    <rPh sb="0" eb="2">
      <t>コンカイ</t>
    </rPh>
    <rPh sb="3" eb="5">
      <t>ソウバ</t>
    </rPh>
    <rPh sb="8" eb="10">
      <t>サイショ</t>
    </rPh>
    <rPh sb="23" eb="25">
      <t>ムリ</t>
    </rPh>
    <rPh sb="27" eb="29">
      <t>カイシャク</t>
    </rPh>
    <rPh sb="31" eb="33">
      <t>ケンショウ</t>
    </rPh>
    <rPh sb="45" eb="47">
      <t>ミタ</t>
    </rPh>
    <rPh sb="49" eb="51">
      <t>ムリ</t>
    </rPh>
    <rPh sb="55" eb="56">
      <t>カンガ</t>
    </rPh>
    <rPh sb="74" eb="76">
      <t>ケンショウ</t>
    </rPh>
    <rPh sb="130" eb="131">
      <t>オモ</t>
    </rPh>
    <rPh sb="135" eb="137">
      <t>コンゴ</t>
    </rPh>
    <rPh sb="138" eb="140">
      <t>ケンショウ</t>
    </rPh>
    <rPh sb="163" eb="165">
      <t>コウテイ</t>
    </rPh>
    <rPh sb="165" eb="166">
      <t>カタチ</t>
    </rPh>
    <rPh sb="167" eb="169">
      <t>ケンショウ</t>
    </rPh>
    <rPh sb="178" eb="179">
      <t>オモ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</si>
</sst>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
      <sz val="11"/>
      <color rgb="FFFF0000"/>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104">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2" fillId="0" borderId="9" xfId="0" applyNumberFormat="1" applyFont="1" applyFill="1" applyBorder="1">
      <alignment vertical="center"/>
    </xf>
    <xf numFmtId="0" fontId="10" fillId="0" borderId="0" xfId="2" applyAlignment="1">
      <alignment horizontal="center" vertical="center"/>
    </xf>
    <xf numFmtId="0" fontId="14" fillId="0" borderId="0" xfId="2" applyFont="1">
      <alignment vertical="center"/>
    </xf>
    <xf numFmtId="0" fontId="10" fillId="0" borderId="0" xfId="2" applyAlignment="1">
      <alignment horizontal="left" vertical="center"/>
    </xf>
    <xf numFmtId="0" fontId="12" fillId="0" borderId="5" xfId="0" applyNumberFormat="1" applyFont="1" applyFill="1" applyBorder="1">
      <alignment vertical="center"/>
    </xf>
    <xf numFmtId="0" fontId="14" fillId="0" borderId="0" xfId="2" applyFont="1" applyAlignment="1">
      <alignment horizontal="left" vertical="center"/>
    </xf>
    <xf numFmtId="0" fontId="15" fillId="0" borderId="0" xfId="2" applyFont="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61</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78</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137</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136</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135</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106</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103</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182</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184</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227</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278</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270</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318</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333</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311</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359</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359</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402</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407</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410</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412</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0</xdr:colOff>
      <xdr:row>3</xdr:row>
      <xdr:rowOff>0</xdr:rowOff>
    </xdr:from>
    <xdr:to>
      <xdr:col>25</xdr:col>
      <xdr:colOff>410956</xdr:colOff>
      <xdr:row>41</xdr:row>
      <xdr:rowOff>36095</xdr:rowOff>
    </xdr:to>
    <xdr:pic>
      <xdr:nvPicPr>
        <xdr:cNvPr id="26" name="図 25">
          <a:extLst>
            <a:ext uri="{FF2B5EF4-FFF2-40B4-BE49-F238E27FC236}">
              <a16:creationId xmlns:a16="http://schemas.microsoft.com/office/drawing/2014/main" id="{50028E18-A6D0-4D2D-86C4-7F59B716FC9F}"/>
            </a:ext>
          </a:extLst>
        </xdr:cNvPr>
        <xdr:cNvPicPr>
          <a:picLocks noChangeAspect="1"/>
        </xdr:cNvPicPr>
      </xdr:nvPicPr>
      <xdr:blipFill>
        <a:blip xmlns:r="http://schemas.openxmlformats.org/officeDocument/2006/relationships" r:embed="rId1"/>
        <a:stretch>
          <a:fillRect/>
        </a:stretch>
      </xdr:blipFill>
      <xdr:spPr>
        <a:xfrm>
          <a:off x="500063" y="535781"/>
          <a:ext cx="15198518" cy="682265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zoomScaleNormal="100" workbookViewId="0">
      <pane xSplit="1" ySplit="8" topLeftCell="B9" activePane="bottomRight" state="frozen"/>
      <selection pane="topRight" activeCell="B1" sqref="B1"/>
      <selection pane="bottomLeft" activeCell="A9" sqref="A9"/>
      <selection pane="bottomRight" activeCell="R6" sqref="R6"/>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34</v>
      </c>
    </row>
    <row r="2" spans="1:18" x14ac:dyDescent="0.4">
      <c r="A2" s="1" t="s">
        <v>8</v>
      </c>
      <c r="C2" t="s">
        <v>36</v>
      </c>
    </row>
    <row r="3" spans="1:18" x14ac:dyDescent="0.4">
      <c r="A3" s="1" t="s">
        <v>10</v>
      </c>
      <c r="C3" s="29">
        <v>100000</v>
      </c>
    </row>
    <row r="4" spans="1:18" x14ac:dyDescent="0.4">
      <c r="A4" s="1" t="s">
        <v>11</v>
      </c>
      <c r="C4" s="29" t="s">
        <v>41</v>
      </c>
    </row>
    <row r="5" spans="1:18" ht="19.5" thickBot="1" x14ac:dyDescent="0.45">
      <c r="A5" s="1" t="s">
        <v>12</v>
      </c>
      <c r="C5" s="29" t="s">
        <v>35</v>
      </c>
    </row>
    <row r="6" spans="1:18" ht="19.5" thickBot="1" x14ac:dyDescent="0.45">
      <c r="A6" s="24" t="s">
        <v>0</v>
      </c>
      <c r="B6" s="24" t="s">
        <v>1</v>
      </c>
      <c r="C6" s="24" t="s">
        <v>1</v>
      </c>
      <c r="D6" s="48" t="s">
        <v>24</v>
      </c>
      <c r="E6" s="25"/>
      <c r="F6" s="26"/>
      <c r="G6" s="90" t="s">
        <v>3</v>
      </c>
      <c r="H6" s="91"/>
      <c r="I6" s="97"/>
      <c r="J6" s="90" t="s">
        <v>22</v>
      </c>
      <c r="K6" s="91"/>
      <c r="L6" s="97"/>
      <c r="M6" s="90" t="s">
        <v>23</v>
      </c>
      <c r="N6" s="91"/>
      <c r="O6" s="97"/>
    </row>
    <row r="7" spans="1:18" ht="19.5" thickBot="1" x14ac:dyDescent="0.45">
      <c r="A7" s="27"/>
      <c r="B7" s="27" t="s">
        <v>2</v>
      </c>
      <c r="C7" s="63" t="s">
        <v>28</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94" t="s">
        <v>22</v>
      </c>
      <c r="K8" s="95"/>
      <c r="L8" s="96"/>
      <c r="M8" s="94"/>
      <c r="N8" s="95"/>
      <c r="O8" s="96"/>
    </row>
    <row r="9" spans="1:18" x14ac:dyDescent="0.4">
      <c r="A9" s="9">
        <v>1</v>
      </c>
      <c r="B9" s="23">
        <v>44292</v>
      </c>
      <c r="C9" s="50">
        <v>2</v>
      </c>
      <c r="D9" s="54">
        <v>1.27</v>
      </c>
      <c r="E9" s="55">
        <v>1.5</v>
      </c>
      <c r="F9" s="87">
        <v>2</v>
      </c>
      <c r="G9" s="22">
        <f>IF(D9="","",G8+M9)</f>
        <v>103810</v>
      </c>
      <c r="H9" s="22">
        <f t="shared" ref="H9" si="0">IF(E9="","",H8+N9)</f>
        <v>104500</v>
      </c>
      <c r="I9" s="22">
        <f t="shared" ref="I9" si="1">IF(F9="","",I8+O9)</f>
        <v>106000</v>
      </c>
      <c r="J9" s="41">
        <f>IF(G8="","",G8*0.03)</f>
        <v>3000</v>
      </c>
      <c r="K9" s="42">
        <f>IF(H8="","",H8*0.03)</f>
        <v>3000</v>
      </c>
      <c r="L9" s="43">
        <f>IF(I8="","",I8*0.03)</f>
        <v>3000</v>
      </c>
      <c r="M9" s="41">
        <f>IF(D9="","",J9*D9)</f>
        <v>3810</v>
      </c>
      <c r="N9" s="42">
        <f>IF(E9="","",K9*E9)</f>
        <v>4500</v>
      </c>
      <c r="O9" s="43">
        <f>IF(F9="","",L9*F9)</f>
        <v>6000</v>
      </c>
      <c r="P9" s="40"/>
      <c r="Q9" s="40"/>
      <c r="R9" s="40"/>
    </row>
    <row r="10" spans="1:18" x14ac:dyDescent="0.4">
      <c r="A10" s="9">
        <v>2</v>
      </c>
      <c r="B10" s="5"/>
      <c r="C10" s="47"/>
      <c r="D10" s="56"/>
      <c r="E10" s="57"/>
      <c r="F10" s="83"/>
      <c r="G10" s="22" t="str">
        <f t="shared" ref="G10:G42" si="2">IF(D10="","",G9+M10)</f>
        <v/>
      </c>
      <c r="H10" s="22" t="str">
        <f t="shared" ref="H10:H42" si="3">IF(E10="","",H9+N10)</f>
        <v/>
      </c>
      <c r="I10" s="22" t="str">
        <f t="shared" ref="I10:I42" si="4">IF(F10="","",I9+O10)</f>
        <v/>
      </c>
      <c r="J10" s="44">
        <f t="shared" ref="J10:J12" si="5">IF(G9="","",G9*0.03)</f>
        <v>3114.2999999999997</v>
      </c>
      <c r="K10" s="45">
        <f t="shared" ref="K10:K12" si="6">IF(H9="","",H9*0.03)</f>
        <v>3135</v>
      </c>
      <c r="L10" s="46">
        <f t="shared" ref="L10:L12" si="7">IF(I9="","",I9*0.03)</f>
        <v>3180</v>
      </c>
      <c r="M10" s="44" t="str">
        <f t="shared" ref="M10:M12" si="8">IF(D10="","",J10*D10)</f>
        <v/>
      </c>
      <c r="N10" s="45" t="str">
        <f t="shared" ref="N10:N12" si="9">IF(E10="","",K10*E10)</f>
        <v/>
      </c>
      <c r="O10" s="46" t="str">
        <f t="shared" ref="O10:O12" si="10">IF(F10="","",L10*F10)</f>
        <v/>
      </c>
      <c r="P10" s="40"/>
      <c r="Q10" s="40"/>
      <c r="R10" s="40"/>
    </row>
    <row r="11" spans="1:18" x14ac:dyDescent="0.4">
      <c r="A11" s="9">
        <v>3</v>
      </c>
      <c r="B11" s="5"/>
      <c r="C11" s="47"/>
      <c r="D11" s="56"/>
      <c r="E11" s="57"/>
      <c r="F11" s="83"/>
      <c r="G11" s="22" t="str">
        <f t="shared" si="2"/>
        <v/>
      </c>
      <c r="H11" s="22" t="str">
        <f t="shared" si="3"/>
        <v/>
      </c>
      <c r="I11" s="22" t="str">
        <f t="shared" si="4"/>
        <v/>
      </c>
      <c r="J11" s="44" t="str">
        <f t="shared" si="5"/>
        <v/>
      </c>
      <c r="K11" s="45" t="str">
        <f t="shared" si="6"/>
        <v/>
      </c>
      <c r="L11" s="46" t="str">
        <f t="shared" si="7"/>
        <v/>
      </c>
      <c r="M11" s="44" t="str">
        <f t="shared" si="8"/>
        <v/>
      </c>
      <c r="N11" s="45" t="str">
        <f t="shared" si="9"/>
        <v/>
      </c>
      <c r="O11" s="46" t="str">
        <f t="shared" si="10"/>
        <v/>
      </c>
      <c r="P11" s="40"/>
      <c r="Q11" s="40"/>
      <c r="R11" s="40"/>
    </row>
    <row r="12" spans="1:18" x14ac:dyDescent="0.4">
      <c r="A12" s="9">
        <v>4</v>
      </c>
      <c r="B12" s="5"/>
      <c r="C12" s="47"/>
      <c r="D12" s="56"/>
      <c r="E12" s="57"/>
      <c r="F12" s="83"/>
      <c r="G12" s="22" t="str">
        <f t="shared" si="2"/>
        <v/>
      </c>
      <c r="H12" s="22" t="str">
        <f t="shared" si="3"/>
        <v/>
      </c>
      <c r="I12" s="22" t="str">
        <f t="shared" si="4"/>
        <v/>
      </c>
      <c r="J12" s="44" t="str">
        <f t="shared" si="5"/>
        <v/>
      </c>
      <c r="K12" s="45" t="str">
        <f t="shared" si="6"/>
        <v/>
      </c>
      <c r="L12" s="46" t="str">
        <f t="shared" si="7"/>
        <v/>
      </c>
      <c r="M12" s="44" t="str">
        <f t="shared" si="8"/>
        <v/>
      </c>
      <c r="N12" s="45" t="str">
        <f t="shared" si="9"/>
        <v/>
      </c>
      <c r="O12" s="46" t="str">
        <f t="shared" si="10"/>
        <v/>
      </c>
      <c r="P12" s="40"/>
      <c r="Q12" s="40"/>
      <c r="R12" s="40"/>
    </row>
    <row r="13" spans="1:18" x14ac:dyDescent="0.4">
      <c r="A13" s="9">
        <v>5</v>
      </c>
      <c r="B13" s="5"/>
      <c r="C13" s="47"/>
      <c r="D13" s="56"/>
      <c r="E13" s="57"/>
      <c r="F13" s="83"/>
      <c r="G13" s="22" t="str">
        <f t="shared" si="2"/>
        <v/>
      </c>
      <c r="H13" s="22" t="str">
        <f t="shared" si="3"/>
        <v/>
      </c>
      <c r="I13" s="22" t="str">
        <f t="shared" si="4"/>
        <v/>
      </c>
      <c r="J13" s="44" t="str">
        <f t="shared" ref="J13:J58" si="11">IF(G12="","",G12*0.03)</f>
        <v/>
      </c>
      <c r="K13" s="45" t="str">
        <f t="shared" ref="K13:K58" si="12">IF(H12="","",H12*0.03)</f>
        <v/>
      </c>
      <c r="L13" s="46" t="str">
        <f t="shared" ref="L13:L58" si="13">IF(I12="","",I12*0.03)</f>
        <v/>
      </c>
      <c r="M13" s="44" t="str">
        <f t="shared" ref="M13:M58" si="14">IF(D13="","",J13*D13)</f>
        <v/>
      </c>
      <c r="N13" s="45" t="str">
        <f t="shared" ref="N13:N58" si="15">IF(E13="","",K13*E13)</f>
        <v/>
      </c>
      <c r="O13" s="46" t="str">
        <f t="shared" ref="O13:O58" si="16">IF(F13="","",L13*F13)</f>
        <v/>
      </c>
      <c r="P13" s="40"/>
      <c r="Q13" s="40"/>
      <c r="R13" s="40"/>
    </row>
    <row r="14" spans="1:18" x14ac:dyDescent="0.4">
      <c r="A14" s="9">
        <v>6</v>
      </c>
      <c r="B14" s="5"/>
      <c r="C14" s="47"/>
      <c r="D14" s="56"/>
      <c r="E14" s="57"/>
      <c r="F14" s="83"/>
      <c r="G14" s="22" t="str">
        <f t="shared" si="2"/>
        <v/>
      </c>
      <c r="H14" s="22" t="str">
        <f t="shared" si="3"/>
        <v/>
      </c>
      <c r="I14" s="22" t="str">
        <f t="shared" si="4"/>
        <v/>
      </c>
      <c r="J14" s="44" t="str">
        <f t="shared" si="11"/>
        <v/>
      </c>
      <c r="K14" s="45" t="str">
        <f t="shared" si="12"/>
        <v/>
      </c>
      <c r="L14" s="46" t="str">
        <f t="shared" si="13"/>
        <v/>
      </c>
      <c r="M14" s="44" t="str">
        <f t="shared" si="14"/>
        <v/>
      </c>
      <c r="N14" s="45" t="str">
        <f t="shared" si="15"/>
        <v/>
      </c>
      <c r="O14" s="46" t="str">
        <f t="shared" si="16"/>
        <v/>
      </c>
      <c r="P14" s="40"/>
      <c r="Q14" s="40"/>
      <c r="R14" s="40"/>
    </row>
    <row r="15" spans="1:18" x14ac:dyDescent="0.4">
      <c r="A15" s="9">
        <v>7</v>
      </c>
      <c r="B15" s="5"/>
      <c r="C15" s="47"/>
      <c r="D15" s="56"/>
      <c r="E15" s="57"/>
      <c r="F15" s="83"/>
      <c r="G15" s="22" t="str">
        <f t="shared" si="2"/>
        <v/>
      </c>
      <c r="H15" s="22" t="str">
        <f t="shared" si="3"/>
        <v/>
      </c>
      <c r="I15" s="22" t="str">
        <f t="shared" si="4"/>
        <v/>
      </c>
      <c r="J15" s="44" t="str">
        <f t="shared" si="11"/>
        <v/>
      </c>
      <c r="K15" s="45" t="str">
        <f t="shared" si="12"/>
        <v/>
      </c>
      <c r="L15" s="46" t="str">
        <f t="shared" si="13"/>
        <v/>
      </c>
      <c r="M15" s="44" t="str">
        <f t="shared" si="14"/>
        <v/>
      </c>
      <c r="N15" s="45" t="str">
        <f t="shared" si="15"/>
        <v/>
      </c>
      <c r="O15" s="46" t="str">
        <f t="shared" si="16"/>
        <v/>
      </c>
      <c r="P15" s="40"/>
      <c r="Q15" s="40"/>
      <c r="R15" s="40"/>
    </row>
    <row r="16" spans="1:18" x14ac:dyDescent="0.4">
      <c r="A16" s="9">
        <v>8</v>
      </c>
      <c r="B16" s="5"/>
      <c r="C16" s="47"/>
      <c r="D16" s="56"/>
      <c r="E16" s="57"/>
      <c r="F16" s="83"/>
      <c r="G16" s="22" t="str">
        <f t="shared" si="2"/>
        <v/>
      </c>
      <c r="H16" s="22" t="str">
        <f t="shared" si="3"/>
        <v/>
      </c>
      <c r="I16" s="22" t="str">
        <f t="shared" si="4"/>
        <v/>
      </c>
      <c r="J16" s="44" t="str">
        <f t="shared" si="11"/>
        <v/>
      </c>
      <c r="K16" s="45" t="str">
        <f t="shared" si="12"/>
        <v/>
      </c>
      <c r="L16" s="46" t="str">
        <f t="shared" si="13"/>
        <v/>
      </c>
      <c r="M16" s="44" t="str">
        <f t="shared" si="14"/>
        <v/>
      </c>
      <c r="N16" s="45" t="str">
        <f t="shared" si="15"/>
        <v/>
      </c>
      <c r="O16" s="46" t="str">
        <f t="shared" si="16"/>
        <v/>
      </c>
      <c r="P16" s="40"/>
      <c r="Q16" s="40"/>
      <c r="R16" s="40"/>
    </row>
    <row r="17" spans="1:18" x14ac:dyDescent="0.4">
      <c r="A17" s="9">
        <v>9</v>
      </c>
      <c r="B17" s="5"/>
      <c r="C17" s="47"/>
      <c r="D17" s="56"/>
      <c r="E17" s="57"/>
      <c r="F17" s="83"/>
      <c r="G17" s="22" t="str">
        <f t="shared" si="2"/>
        <v/>
      </c>
      <c r="H17" s="22" t="str">
        <f t="shared" si="3"/>
        <v/>
      </c>
      <c r="I17" s="22" t="str">
        <f t="shared" si="4"/>
        <v/>
      </c>
      <c r="J17" s="44" t="str">
        <f t="shared" si="11"/>
        <v/>
      </c>
      <c r="K17" s="45" t="str">
        <f t="shared" si="12"/>
        <v/>
      </c>
      <c r="L17" s="46" t="str">
        <f t="shared" si="13"/>
        <v/>
      </c>
      <c r="M17" s="44" t="str">
        <f t="shared" si="14"/>
        <v/>
      </c>
      <c r="N17" s="45" t="str">
        <f t="shared" si="15"/>
        <v/>
      </c>
      <c r="O17" s="46" t="str">
        <f t="shared" si="16"/>
        <v/>
      </c>
      <c r="P17" s="40"/>
      <c r="Q17" s="40"/>
      <c r="R17" s="40"/>
    </row>
    <row r="18" spans="1:18" x14ac:dyDescent="0.4">
      <c r="A18" s="9">
        <v>10</v>
      </c>
      <c r="B18" s="5"/>
      <c r="C18" s="47"/>
      <c r="D18" s="56"/>
      <c r="E18" s="57"/>
      <c r="F18" s="58"/>
      <c r="G18" s="22" t="str">
        <f t="shared" si="2"/>
        <v/>
      </c>
      <c r="H18" s="22" t="str">
        <f t="shared" si="3"/>
        <v/>
      </c>
      <c r="I18" s="22" t="str">
        <f t="shared" si="4"/>
        <v/>
      </c>
      <c r="J18" s="44" t="str">
        <f t="shared" si="11"/>
        <v/>
      </c>
      <c r="K18" s="45" t="str">
        <f t="shared" si="12"/>
        <v/>
      </c>
      <c r="L18" s="46" t="str">
        <f t="shared" si="13"/>
        <v/>
      </c>
      <c r="M18" s="44" t="str">
        <f t="shared" si="14"/>
        <v/>
      </c>
      <c r="N18" s="45" t="str">
        <f t="shared" si="15"/>
        <v/>
      </c>
      <c r="O18" s="46" t="str">
        <f t="shared" si="16"/>
        <v/>
      </c>
      <c r="P18" s="40"/>
      <c r="Q18" s="40"/>
      <c r="R18" s="40"/>
    </row>
    <row r="19" spans="1:18" x14ac:dyDescent="0.4">
      <c r="A19" s="9">
        <v>11</v>
      </c>
      <c r="B19" s="5"/>
      <c r="C19" s="47"/>
      <c r="D19" s="56"/>
      <c r="E19" s="57"/>
      <c r="F19" s="83"/>
      <c r="G19" s="22" t="str">
        <f t="shared" si="2"/>
        <v/>
      </c>
      <c r="H19" s="22" t="str">
        <f t="shared" si="3"/>
        <v/>
      </c>
      <c r="I19" s="22" t="str">
        <f t="shared" si="4"/>
        <v/>
      </c>
      <c r="J19" s="44" t="str">
        <f t="shared" si="11"/>
        <v/>
      </c>
      <c r="K19" s="45" t="str">
        <f t="shared" si="12"/>
        <v/>
      </c>
      <c r="L19" s="46" t="str">
        <f t="shared" si="13"/>
        <v/>
      </c>
      <c r="M19" s="44" t="str">
        <f t="shared" si="14"/>
        <v/>
      </c>
      <c r="N19" s="45" t="str">
        <f t="shared" si="15"/>
        <v/>
      </c>
      <c r="O19" s="46" t="str">
        <f t="shared" si="16"/>
        <v/>
      </c>
      <c r="P19" s="40"/>
      <c r="Q19" s="40"/>
      <c r="R19" s="40"/>
    </row>
    <row r="20" spans="1:18" x14ac:dyDescent="0.4">
      <c r="A20" s="9">
        <v>12</v>
      </c>
      <c r="B20" s="5"/>
      <c r="C20" s="47"/>
      <c r="D20" s="56"/>
      <c r="E20" s="57"/>
      <c r="F20" s="58"/>
      <c r="G20" s="22" t="str">
        <f t="shared" si="2"/>
        <v/>
      </c>
      <c r="H20" s="22" t="str">
        <f t="shared" si="3"/>
        <v/>
      </c>
      <c r="I20" s="22" t="str">
        <f t="shared" si="4"/>
        <v/>
      </c>
      <c r="J20" s="44" t="str">
        <f t="shared" si="11"/>
        <v/>
      </c>
      <c r="K20" s="45" t="str">
        <f t="shared" si="12"/>
        <v/>
      </c>
      <c r="L20" s="46" t="str">
        <f t="shared" si="13"/>
        <v/>
      </c>
      <c r="M20" s="44" t="str">
        <f t="shared" si="14"/>
        <v/>
      </c>
      <c r="N20" s="45" t="str">
        <f t="shared" si="15"/>
        <v/>
      </c>
      <c r="O20" s="46" t="str">
        <f t="shared" si="16"/>
        <v/>
      </c>
      <c r="P20" s="40"/>
      <c r="Q20" s="40"/>
      <c r="R20" s="40"/>
    </row>
    <row r="21" spans="1:18" x14ac:dyDescent="0.4">
      <c r="A21" s="9">
        <v>13</v>
      </c>
      <c r="B21" s="5"/>
      <c r="C21" s="47"/>
      <c r="D21" s="56"/>
      <c r="E21" s="57"/>
      <c r="F21" s="58"/>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4">
      <c r="A22" s="9">
        <v>14</v>
      </c>
      <c r="B22" s="5"/>
      <c r="C22" s="47"/>
      <c r="D22" s="56"/>
      <c r="E22" s="57"/>
      <c r="F22" s="83"/>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4">
      <c r="A23" s="9">
        <v>15</v>
      </c>
      <c r="B23" s="5"/>
      <c r="C23" s="47"/>
      <c r="D23" s="56"/>
      <c r="E23" s="57"/>
      <c r="F23" s="79"/>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4">
      <c r="A24" s="9">
        <v>16</v>
      </c>
      <c r="B24" s="5"/>
      <c r="C24" s="47"/>
      <c r="D24" s="56"/>
      <c r="E24" s="57"/>
      <c r="F24" s="58"/>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4">
      <c r="A25" s="9">
        <v>17</v>
      </c>
      <c r="B25" s="5"/>
      <c r="C25" s="47"/>
      <c r="D25" s="56"/>
      <c r="E25" s="57"/>
      <c r="F25" s="58"/>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4">
      <c r="A26" s="9">
        <v>18</v>
      </c>
      <c r="B26" s="5"/>
      <c r="C26" s="47"/>
      <c r="D26" s="56"/>
      <c r="E26" s="57"/>
      <c r="F26" s="58"/>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4">
      <c r="A27" s="9">
        <v>19</v>
      </c>
      <c r="B27" s="5"/>
      <c r="C27" s="47"/>
      <c r="D27" s="56"/>
      <c r="E27" s="57"/>
      <c r="F27" s="83"/>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4">
      <c r="A28" s="9">
        <v>20</v>
      </c>
      <c r="B28" s="5"/>
      <c r="C28" s="47"/>
      <c r="D28" s="56"/>
      <c r="E28" s="57"/>
      <c r="F28" s="83"/>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4">
      <c r="A29" s="9">
        <v>21</v>
      </c>
      <c r="B29" s="5"/>
      <c r="C29" s="47"/>
      <c r="D29" s="56"/>
      <c r="E29" s="57"/>
      <c r="F29" s="83"/>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4">
      <c r="A30" s="9">
        <v>22</v>
      </c>
      <c r="B30" s="5"/>
      <c r="C30" s="47"/>
      <c r="D30" s="56"/>
      <c r="E30" s="57"/>
      <c r="F30" s="79"/>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4">
      <c r="A31" s="9">
        <v>23</v>
      </c>
      <c r="B31" s="5"/>
      <c r="C31" s="47"/>
      <c r="D31" s="56"/>
      <c r="E31" s="57"/>
      <c r="F31" s="58"/>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4">
      <c r="A32" s="9">
        <v>24</v>
      </c>
      <c r="B32" s="5"/>
      <c r="C32" s="47"/>
      <c r="D32" s="56"/>
      <c r="E32" s="57"/>
      <c r="F32" s="83"/>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
      <c r="A33" s="9">
        <v>25</v>
      </c>
      <c r="B33" s="5"/>
      <c r="C33" s="47"/>
      <c r="D33" s="56"/>
      <c r="E33" s="57"/>
      <c r="F33" s="83"/>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
      <c r="A34" s="9">
        <v>26</v>
      </c>
      <c r="B34" s="5"/>
      <c r="C34" s="47"/>
      <c r="D34" s="56"/>
      <c r="E34" s="57"/>
      <c r="F34" s="83"/>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
      <c r="A35" s="9">
        <v>27</v>
      </c>
      <c r="B35" s="5"/>
      <c r="C35" s="47"/>
      <c r="D35" s="56"/>
      <c r="E35" s="57"/>
      <c r="F35" s="79"/>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
      <c r="A36" s="9">
        <v>28</v>
      </c>
      <c r="B36" s="5"/>
      <c r="C36" s="47"/>
      <c r="D36" s="56"/>
      <c r="E36" s="57"/>
      <c r="F36" s="83"/>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
      <c r="A37" s="9">
        <v>29</v>
      </c>
      <c r="B37" s="5"/>
      <c r="C37" s="47"/>
      <c r="D37" s="56"/>
      <c r="E37" s="57"/>
      <c r="F37" s="58"/>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
      <c r="A38" s="9">
        <v>30</v>
      </c>
      <c r="B38" s="5"/>
      <c r="C38" s="47"/>
      <c r="D38" s="56"/>
      <c r="E38" s="57"/>
      <c r="F38" s="58"/>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
      <c r="A39" s="9">
        <v>31</v>
      </c>
      <c r="B39" s="5"/>
      <c r="C39" s="47"/>
      <c r="D39" s="56"/>
      <c r="E39" s="59"/>
      <c r="F39" s="58"/>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
      <c r="A40" s="9">
        <v>32</v>
      </c>
      <c r="B40" s="5"/>
      <c r="C40" s="47"/>
      <c r="D40" s="56"/>
      <c r="E40" s="59"/>
      <c r="F40" s="58"/>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
      <c r="A41" s="9">
        <v>33</v>
      </c>
      <c r="B41" s="5"/>
      <c r="C41" s="47"/>
      <c r="D41" s="56"/>
      <c r="E41" s="59"/>
      <c r="F41" s="79"/>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
      <c r="A42" s="9">
        <v>34</v>
      </c>
      <c r="B42" s="5"/>
      <c r="C42" s="47"/>
      <c r="D42" s="56"/>
      <c r="E42" s="59"/>
      <c r="F42" s="79"/>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
      <c r="A43" s="3">
        <v>35</v>
      </c>
      <c r="B43" s="5"/>
      <c r="C43" s="47"/>
      <c r="D43" s="56"/>
      <c r="E43" s="59"/>
      <c r="F43" s="58"/>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4">
      <c r="A44" s="9">
        <v>36</v>
      </c>
      <c r="B44" s="5"/>
      <c r="C44" s="47"/>
      <c r="D44" s="56"/>
      <c r="E44" s="59"/>
      <c r="F44" s="58"/>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4">
      <c r="A45" s="9">
        <v>37</v>
      </c>
      <c r="B45" s="5"/>
      <c r="C45" s="47"/>
      <c r="D45" s="56"/>
      <c r="E45" s="57"/>
      <c r="F45" s="58"/>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4">
      <c r="A46" s="9">
        <v>38</v>
      </c>
      <c r="B46" s="5"/>
      <c r="C46" s="47"/>
      <c r="D46" s="56"/>
      <c r="E46" s="57"/>
      <c r="F46" s="58"/>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4">
      <c r="A47" s="9">
        <v>39</v>
      </c>
      <c r="B47" s="5"/>
      <c r="C47" s="47"/>
      <c r="D47" s="56"/>
      <c r="E47" s="57"/>
      <c r="F47" s="58"/>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
      <c r="A48" s="9">
        <v>40</v>
      </c>
      <c r="B48" s="5"/>
      <c r="C48" s="47"/>
      <c r="D48" s="56"/>
      <c r="E48" s="57"/>
      <c r="F48" s="58"/>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
      <c r="A49" s="9">
        <v>41</v>
      </c>
      <c r="B49" s="5"/>
      <c r="C49" s="47"/>
      <c r="D49" s="56"/>
      <c r="E49" s="57"/>
      <c r="F49" s="58"/>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
      <c r="A50" s="9">
        <v>42</v>
      </c>
      <c r="B50" s="5"/>
      <c r="C50" s="47"/>
      <c r="D50" s="56"/>
      <c r="E50" s="57"/>
      <c r="F50" s="58"/>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
      <c r="A51" s="9">
        <v>43</v>
      </c>
      <c r="B51" s="5"/>
      <c r="C51" s="47"/>
      <c r="D51" s="56"/>
      <c r="E51" s="57"/>
      <c r="F51" s="79"/>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
      <c r="A52" s="9">
        <v>44</v>
      </c>
      <c r="B52" s="5"/>
      <c r="C52" s="47"/>
      <c r="D52" s="56"/>
      <c r="E52" s="57"/>
      <c r="F52" s="58"/>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
      <c r="A53" s="9">
        <v>45</v>
      </c>
      <c r="B53" s="5"/>
      <c r="C53" s="47"/>
      <c r="D53" s="56"/>
      <c r="E53" s="57"/>
      <c r="F53" s="58"/>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
      <c r="A54" s="9">
        <v>46</v>
      </c>
      <c r="B54" s="5"/>
      <c r="C54" s="47"/>
      <c r="D54" s="56"/>
      <c r="E54" s="57"/>
      <c r="F54" s="58"/>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
      <c r="A55" s="9">
        <v>47</v>
      </c>
      <c r="B55" s="5"/>
      <c r="C55" s="47"/>
      <c r="D55" s="56"/>
      <c r="E55" s="57"/>
      <c r="F55" s="58"/>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
      <c r="A56" s="9">
        <v>48</v>
      </c>
      <c r="B56" s="5"/>
      <c r="C56" s="47"/>
      <c r="D56" s="56"/>
      <c r="E56" s="57"/>
      <c r="F56" s="58"/>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
      <c r="A57" s="9">
        <v>49</v>
      </c>
      <c r="B57" s="5"/>
      <c r="C57" s="47"/>
      <c r="D57" s="56"/>
      <c r="E57" s="57"/>
      <c r="F57" s="58"/>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9.5" thickBot="1" x14ac:dyDescent="0.45">
      <c r="A58" s="9">
        <v>50</v>
      </c>
      <c r="B58" s="6"/>
      <c r="C58" s="51"/>
      <c r="D58" s="60"/>
      <c r="E58" s="61"/>
      <c r="F58" s="62"/>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9.5" thickBot="1" x14ac:dyDescent="0.45">
      <c r="A59" s="9"/>
      <c r="B59" s="98" t="s">
        <v>5</v>
      </c>
      <c r="C59" s="99"/>
      <c r="D59" s="7">
        <f>COUNTIF(D9:D58,1.27)</f>
        <v>1</v>
      </c>
      <c r="E59" s="7">
        <f>COUNTIF(E9:E58,1.5)</f>
        <v>1</v>
      </c>
      <c r="F59" s="8">
        <f>COUNTIF(F9:F58,2)</f>
        <v>1</v>
      </c>
      <c r="G59" s="69">
        <f>M59+G8</f>
        <v>103810</v>
      </c>
      <c r="H59" s="70">
        <f>N59+H8</f>
        <v>104500</v>
      </c>
      <c r="I59" s="71">
        <f>O59+I8</f>
        <v>106000</v>
      </c>
      <c r="J59" s="66" t="s">
        <v>30</v>
      </c>
      <c r="K59" s="67">
        <f>B58-B9</f>
        <v>-44292</v>
      </c>
      <c r="L59" s="68" t="s">
        <v>31</v>
      </c>
      <c r="M59" s="80">
        <f>SUM(M9:M58)</f>
        <v>3810</v>
      </c>
      <c r="N59" s="81">
        <f>SUM(N9:N58)</f>
        <v>4500</v>
      </c>
      <c r="O59" s="82">
        <f>SUM(O9:O58)</f>
        <v>6000</v>
      </c>
    </row>
    <row r="60" spans="1:15" ht="19.5" thickBot="1" x14ac:dyDescent="0.45">
      <c r="A60" s="9"/>
      <c r="B60" s="92" t="s">
        <v>6</v>
      </c>
      <c r="C60" s="93"/>
      <c r="D60" s="7">
        <f>COUNTIF(D9:D58,-1)</f>
        <v>0</v>
      </c>
      <c r="E60" s="7">
        <f>COUNTIF(E9:E58,-1)</f>
        <v>0</v>
      </c>
      <c r="F60" s="8">
        <f>COUNTIF(F9:F58,-1)</f>
        <v>0</v>
      </c>
      <c r="G60" s="90" t="s">
        <v>29</v>
      </c>
      <c r="H60" s="91"/>
      <c r="I60" s="97"/>
      <c r="J60" s="90" t="s">
        <v>32</v>
      </c>
      <c r="K60" s="91"/>
      <c r="L60" s="97"/>
      <c r="M60" s="9"/>
      <c r="N60" s="3"/>
      <c r="O60" s="4"/>
    </row>
    <row r="61" spans="1:15" ht="19.5" thickBot="1" x14ac:dyDescent="0.45">
      <c r="A61" s="9"/>
      <c r="B61" s="92" t="s">
        <v>33</v>
      </c>
      <c r="C61" s="93"/>
      <c r="D61" s="7">
        <f>COUNTIF(D9:D58,0)</f>
        <v>0</v>
      </c>
      <c r="E61" s="7">
        <f>COUNTIF(E9:E58,0)</f>
        <v>0</v>
      </c>
      <c r="F61" s="7">
        <f>COUNTIF(F9:F58,0)</f>
        <v>0</v>
      </c>
      <c r="G61" s="75">
        <f>G59/G8</f>
        <v>1.0381</v>
      </c>
      <c r="H61" s="76">
        <f t="shared" ref="H61" si="21">H59/H8</f>
        <v>1.0449999999999999</v>
      </c>
      <c r="I61" s="77">
        <f>I59/I8</f>
        <v>1.06</v>
      </c>
      <c r="J61" s="64">
        <f>(G61-100%)*30/K59</f>
        <v>-2.5806014630181537E-5</v>
      </c>
      <c r="K61" s="64">
        <f>(H61-100%)*30/K59</f>
        <v>-3.0479544838797025E-5</v>
      </c>
      <c r="L61" s="65">
        <f>(I61-100%)*30/K59</f>
        <v>-4.0639393118396134E-5</v>
      </c>
      <c r="M61" s="10"/>
      <c r="N61" s="2"/>
      <c r="O61" s="11"/>
    </row>
    <row r="62" spans="1:15" ht="19.5" thickBot="1" x14ac:dyDescent="0.45">
      <c r="A62" s="3"/>
      <c r="B62" s="90" t="s">
        <v>4</v>
      </c>
      <c r="C62" s="91"/>
      <c r="D62" s="78">
        <f t="shared" ref="D62:E62" si="22">D59/(D59+D60+D61)</f>
        <v>1</v>
      </c>
      <c r="E62" s="73">
        <f t="shared" si="22"/>
        <v>1</v>
      </c>
      <c r="F62" s="74">
        <f>F59/(F59+F60+F61)</f>
        <v>1</v>
      </c>
    </row>
    <row r="64" spans="1:15" x14ac:dyDescent="0.4">
      <c r="D64" s="72"/>
      <c r="E64" s="72"/>
      <c r="F64" s="72"/>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2:B202"/>
  <sheetViews>
    <sheetView zoomScale="80" zoomScaleNormal="80" workbookViewId="0">
      <selection activeCell="B151" sqref="B151"/>
    </sheetView>
  </sheetViews>
  <sheetFormatPr defaultColWidth="8.125" defaultRowHeight="14.25" x14ac:dyDescent="0.4"/>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row r="2" spans="2:2" x14ac:dyDescent="0.4">
      <c r="B2" s="52" t="s">
        <v>37</v>
      </c>
    </row>
    <row r="43" spans="2:2" x14ac:dyDescent="0.4">
      <c r="B43" s="52" t="s">
        <v>38</v>
      </c>
    </row>
    <row r="44" spans="2:2" x14ac:dyDescent="0.4">
      <c r="B44" s="52" t="s">
        <v>39</v>
      </c>
    </row>
    <row r="45" spans="2:2" x14ac:dyDescent="0.4">
      <c r="B45" s="52" t="s">
        <v>40</v>
      </c>
    </row>
    <row r="49" spans="2:2" x14ac:dyDescent="0.4">
      <c r="B49" s="86"/>
    </row>
    <row r="50" spans="2:2" x14ac:dyDescent="0.4">
      <c r="B50" s="86"/>
    </row>
    <row r="51" spans="2:2" x14ac:dyDescent="0.4">
      <c r="B51" s="84"/>
    </row>
    <row r="52" spans="2:2" x14ac:dyDescent="0.4">
      <c r="B52" s="88"/>
    </row>
    <row r="53" spans="2:2" x14ac:dyDescent="0.4">
      <c r="B53" s="84"/>
    </row>
    <row r="54" spans="2:2" x14ac:dyDescent="0.4">
      <c r="B54" s="84"/>
    </row>
    <row r="55" spans="2:2" x14ac:dyDescent="0.4">
      <c r="B55" s="84"/>
    </row>
    <row r="56" spans="2:2" x14ac:dyDescent="0.4">
      <c r="B56" s="84"/>
    </row>
    <row r="63" spans="2:2" x14ac:dyDescent="0.4">
      <c r="B63" s="85"/>
    </row>
    <row r="96" spans="2:2" x14ac:dyDescent="0.4">
      <c r="B96" s="89"/>
    </row>
    <row r="97" spans="2:2" x14ac:dyDescent="0.4">
      <c r="B97" s="89"/>
    </row>
    <row r="173" spans="2:2" x14ac:dyDescent="0.4">
      <c r="B173" s="84"/>
    </row>
    <row r="174" spans="2:2" x14ac:dyDescent="0.4">
      <c r="B174" s="84"/>
    </row>
    <row r="175" spans="2:2" x14ac:dyDescent="0.4">
      <c r="B175" s="84"/>
    </row>
    <row r="176" spans="2:2" x14ac:dyDescent="0.4">
      <c r="B176" s="84"/>
    </row>
    <row r="177" spans="2:2" x14ac:dyDescent="0.4">
      <c r="B177" s="84"/>
    </row>
    <row r="180" spans="2:2" x14ac:dyDescent="0.4">
      <c r="B180" s="84"/>
    </row>
    <row r="200" spans="2:2" x14ac:dyDescent="0.4">
      <c r="B200" s="84"/>
    </row>
    <row r="202" spans="2:2" x14ac:dyDescent="0.4">
      <c r="B202" s="84"/>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40"/>
  <sheetViews>
    <sheetView tabSelected="1" zoomScale="145" zoomScaleSheetLayoutView="100" workbookViewId="0">
      <selection activeCell="L8" sqref="L8"/>
    </sheetView>
  </sheetViews>
  <sheetFormatPr defaultColWidth="8.125" defaultRowHeight="13.5" x14ac:dyDescent="0.4"/>
  <cols>
    <col min="1" max="16384" width="8.125" style="52"/>
  </cols>
  <sheetData>
    <row r="1" spans="1:10" x14ac:dyDescent="0.4">
      <c r="A1" s="52" t="s">
        <v>25</v>
      </c>
    </row>
    <row r="2" spans="1:10" x14ac:dyDescent="0.4">
      <c r="A2" s="100" t="s">
        <v>44</v>
      </c>
      <c r="B2" s="101"/>
      <c r="C2" s="101"/>
      <c r="D2" s="101"/>
      <c r="E2" s="101"/>
      <c r="F2" s="101"/>
      <c r="G2" s="101"/>
      <c r="H2" s="101"/>
      <c r="I2" s="101"/>
      <c r="J2" s="101"/>
    </row>
    <row r="3" spans="1:10" x14ac:dyDescent="0.4">
      <c r="A3" s="101"/>
      <c r="B3" s="101"/>
      <c r="C3" s="101"/>
      <c r="D3" s="101"/>
      <c r="E3" s="101"/>
      <c r="F3" s="101"/>
      <c r="G3" s="101"/>
      <c r="H3" s="101"/>
      <c r="I3" s="101"/>
      <c r="J3" s="101"/>
    </row>
    <row r="4" spans="1:10" x14ac:dyDescent="0.4">
      <c r="A4" s="101"/>
      <c r="B4" s="101"/>
      <c r="C4" s="101"/>
      <c r="D4" s="101"/>
      <c r="E4" s="101"/>
      <c r="F4" s="101"/>
      <c r="G4" s="101"/>
      <c r="H4" s="101"/>
      <c r="I4" s="101"/>
      <c r="J4" s="101"/>
    </row>
    <row r="5" spans="1:10" x14ac:dyDescent="0.4">
      <c r="A5" s="101"/>
      <c r="B5" s="101"/>
      <c r="C5" s="101"/>
      <c r="D5" s="101"/>
      <c r="E5" s="101"/>
      <c r="F5" s="101"/>
      <c r="G5" s="101"/>
      <c r="H5" s="101"/>
      <c r="I5" s="101"/>
      <c r="J5" s="101"/>
    </row>
    <row r="6" spans="1:10" x14ac:dyDescent="0.4">
      <c r="A6" s="101"/>
      <c r="B6" s="101"/>
      <c r="C6" s="101"/>
      <c r="D6" s="101"/>
      <c r="E6" s="101"/>
      <c r="F6" s="101"/>
      <c r="G6" s="101"/>
      <c r="H6" s="101"/>
      <c r="I6" s="101"/>
      <c r="J6" s="101"/>
    </row>
    <row r="7" spans="1:10" x14ac:dyDescent="0.4">
      <c r="A7" s="101"/>
      <c r="B7" s="101"/>
      <c r="C7" s="101"/>
      <c r="D7" s="101"/>
      <c r="E7" s="101"/>
      <c r="F7" s="101"/>
      <c r="G7" s="101"/>
      <c r="H7" s="101"/>
      <c r="I7" s="101"/>
      <c r="J7" s="101"/>
    </row>
    <row r="8" spans="1:10" x14ac:dyDescent="0.4">
      <c r="A8" s="101"/>
      <c r="B8" s="101"/>
      <c r="C8" s="101"/>
      <c r="D8" s="101"/>
      <c r="E8" s="101"/>
      <c r="F8" s="101"/>
      <c r="G8" s="101"/>
      <c r="H8" s="101"/>
      <c r="I8" s="101"/>
      <c r="J8" s="101"/>
    </row>
    <row r="9" spans="1:10" x14ac:dyDescent="0.4">
      <c r="A9" s="101"/>
      <c r="B9" s="101"/>
      <c r="C9" s="101"/>
      <c r="D9" s="101"/>
      <c r="E9" s="101"/>
      <c r="F9" s="101"/>
      <c r="G9" s="101"/>
      <c r="H9" s="101"/>
      <c r="I9" s="101"/>
      <c r="J9" s="101"/>
    </row>
    <row r="10" spans="1:10" x14ac:dyDescent="0.4">
      <c r="A10" s="101"/>
      <c r="B10" s="101"/>
      <c r="C10" s="101"/>
      <c r="D10" s="101"/>
      <c r="E10" s="101"/>
      <c r="F10" s="101"/>
      <c r="G10" s="101"/>
      <c r="H10" s="101"/>
      <c r="I10" s="101"/>
      <c r="J10" s="101"/>
    </row>
    <row r="11" spans="1:10" x14ac:dyDescent="0.4">
      <c r="A11" s="101"/>
      <c r="B11" s="101"/>
      <c r="C11" s="101"/>
      <c r="D11" s="101"/>
      <c r="E11" s="101"/>
      <c r="F11" s="101"/>
      <c r="G11" s="101"/>
      <c r="H11" s="101"/>
      <c r="I11" s="101"/>
      <c r="J11" s="101"/>
    </row>
    <row r="12" spans="1:10" x14ac:dyDescent="0.4">
      <c r="A12" s="101"/>
      <c r="B12" s="101"/>
      <c r="C12" s="101"/>
      <c r="D12" s="101"/>
      <c r="E12" s="101"/>
      <c r="F12" s="101"/>
      <c r="G12" s="101"/>
      <c r="H12" s="101"/>
      <c r="I12" s="101"/>
      <c r="J12" s="101"/>
    </row>
    <row r="13" spans="1:10" x14ac:dyDescent="0.4">
      <c r="A13" s="101"/>
      <c r="B13" s="101"/>
      <c r="C13" s="101"/>
      <c r="D13" s="101"/>
      <c r="E13" s="101"/>
      <c r="F13" s="101"/>
      <c r="G13" s="101"/>
      <c r="H13" s="101"/>
      <c r="I13" s="101"/>
      <c r="J13" s="101"/>
    </row>
    <row r="14" spans="1:10" x14ac:dyDescent="0.4">
      <c r="A14" s="101"/>
      <c r="B14" s="101"/>
      <c r="C14" s="101"/>
      <c r="D14" s="101"/>
      <c r="E14" s="101"/>
      <c r="F14" s="101"/>
      <c r="G14" s="101"/>
      <c r="H14" s="101"/>
      <c r="I14" s="101"/>
      <c r="J14" s="101"/>
    </row>
    <row r="15" spans="1:10" x14ac:dyDescent="0.4">
      <c r="A15" s="101"/>
      <c r="B15" s="101"/>
      <c r="C15" s="101"/>
      <c r="D15" s="101"/>
      <c r="E15" s="101"/>
      <c r="F15" s="101"/>
      <c r="G15" s="101"/>
      <c r="H15" s="101"/>
      <c r="I15" s="101"/>
      <c r="J15" s="101"/>
    </row>
    <row r="16" spans="1:10" x14ac:dyDescent="0.4">
      <c r="A16" s="101"/>
      <c r="B16" s="101"/>
      <c r="C16" s="101"/>
      <c r="D16" s="101"/>
      <c r="E16" s="101"/>
      <c r="F16" s="101"/>
      <c r="G16" s="101"/>
      <c r="H16" s="101"/>
      <c r="I16" s="101"/>
      <c r="J16" s="101"/>
    </row>
    <row r="17" spans="1:10" x14ac:dyDescent="0.4">
      <c r="A17" s="101"/>
      <c r="B17" s="101"/>
      <c r="C17" s="101"/>
      <c r="D17" s="101"/>
      <c r="E17" s="101"/>
      <c r="F17" s="101"/>
      <c r="G17" s="101"/>
      <c r="H17" s="101"/>
      <c r="I17" s="101"/>
      <c r="J17" s="101"/>
    </row>
    <row r="18" spans="1:10" x14ac:dyDescent="0.4">
      <c r="A18" s="101"/>
      <c r="B18" s="101"/>
      <c r="C18" s="101"/>
      <c r="D18" s="101"/>
      <c r="E18" s="101"/>
      <c r="F18" s="101"/>
      <c r="G18" s="101"/>
      <c r="H18" s="101"/>
      <c r="I18" s="101"/>
      <c r="J18" s="101"/>
    </row>
    <row r="19" spans="1:10" x14ac:dyDescent="0.4">
      <c r="A19" s="101"/>
      <c r="B19" s="101"/>
      <c r="C19" s="101"/>
      <c r="D19" s="101"/>
      <c r="E19" s="101"/>
      <c r="F19" s="101"/>
      <c r="G19" s="101"/>
      <c r="H19" s="101"/>
      <c r="I19" s="101"/>
      <c r="J19" s="101"/>
    </row>
    <row r="21" spans="1:10" x14ac:dyDescent="0.4">
      <c r="A21" s="52" t="s">
        <v>26</v>
      </c>
    </row>
    <row r="22" spans="1:10" x14ac:dyDescent="0.4">
      <c r="A22" s="102" t="s">
        <v>42</v>
      </c>
      <c r="B22" s="103"/>
      <c r="C22" s="103"/>
      <c r="D22" s="103"/>
      <c r="E22" s="103"/>
      <c r="F22" s="103"/>
      <c r="G22" s="103"/>
      <c r="H22" s="103"/>
      <c r="I22" s="103"/>
      <c r="J22" s="103"/>
    </row>
    <row r="23" spans="1:10" x14ac:dyDescent="0.4">
      <c r="A23" s="103"/>
      <c r="B23" s="103"/>
      <c r="C23" s="103"/>
      <c r="D23" s="103"/>
      <c r="E23" s="103"/>
      <c r="F23" s="103"/>
      <c r="G23" s="103"/>
      <c r="H23" s="103"/>
      <c r="I23" s="103"/>
      <c r="J23" s="103"/>
    </row>
    <row r="24" spans="1:10" x14ac:dyDescent="0.4">
      <c r="A24" s="103"/>
      <c r="B24" s="103"/>
      <c r="C24" s="103"/>
      <c r="D24" s="103"/>
      <c r="E24" s="103"/>
      <c r="F24" s="103"/>
      <c r="G24" s="103"/>
      <c r="H24" s="103"/>
      <c r="I24" s="103"/>
      <c r="J24" s="103"/>
    </row>
    <row r="25" spans="1:10" x14ac:dyDescent="0.4">
      <c r="A25" s="103"/>
      <c r="B25" s="103"/>
      <c r="C25" s="103"/>
      <c r="D25" s="103"/>
      <c r="E25" s="103"/>
      <c r="F25" s="103"/>
      <c r="G25" s="103"/>
      <c r="H25" s="103"/>
      <c r="I25" s="103"/>
      <c r="J25" s="103"/>
    </row>
    <row r="26" spans="1:10" x14ac:dyDescent="0.4">
      <c r="A26" s="103"/>
      <c r="B26" s="103"/>
      <c r="C26" s="103"/>
      <c r="D26" s="103"/>
      <c r="E26" s="103"/>
      <c r="F26" s="103"/>
      <c r="G26" s="103"/>
      <c r="H26" s="103"/>
      <c r="I26" s="103"/>
      <c r="J26" s="103"/>
    </row>
    <row r="27" spans="1:10" x14ac:dyDescent="0.4">
      <c r="A27" s="103"/>
      <c r="B27" s="103"/>
      <c r="C27" s="103"/>
      <c r="D27" s="103"/>
      <c r="E27" s="103"/>
      <c r="F27" s="103"/>
      <c r="G27" s="103"/>
      <c r="H27" s="103"/>
      <c r="I27" s="103"/>
      <c r="J27" s="103"/>
    </row>
    <row r="28" spans="1:10" x14ac:dyDescent="0.4">
      <c r="A28" s="103"/>
      <c r="B28" s="103"/>
      <c r="C28" s="103"/>
      <c r="D28" s="103"/>
      <c r="E28" s="103"/>
      <c r="F28" s="103"/>
      <c r="G28" s="103"/>
      <c r="H28" s="103"/>
      <c r="I28" s="103"/>
      <c r="J28" s="103"/>
    </row>
    <row r="29" spans="1:10" x14ac:dyDescent="0.4">
      <c r="A29" s="103"/>
      <c r="B29" s="103"/>
      <c r="C29" s="103"/>
      <c r="D29" s="103"/>
      <c r="E29" s="103"/>
      <c r="F29" s="103"/>
      <c r="G29" s="103"/>
      <c r="H29" s="103"/>
      <c r="I29" s="103"/>
      <c r="J29" s="103"/>
    </row>
    <row r="31" spans="1:10" x14ac:dyDescent="0.4">
      <c r="A31" s="52" t="s">
        <v>27</v>
      </c>
    </row>
    <row r="32" spans="1:10" x14ac:dyDescent="0.4">
      <c r="A32" s="102" t="s">
        <v>43</v>
      </c>
      <c r="B32" s="102"/>
      <c r="C32" s="102"/>
      <c r="D32" s="102"/>
      <c r="E32" s="102"/>
      <c r="F32" s="102"/>
      <c r="G32" s="102"/>
      <c r="H32" s="102"/>
      <c r="I32" s="102"/>
      <c r="J32" s="102"/>
    </row>
    <row r="33" spans="1:10" x14ac:dyDescent="0.4">
      <c r="A33" s="102"/>
      <c r="B33" s="102"/>
      <c r="C33" s="102"/>
      <c r="D33" s="102"/>
      <c r="E33" s="102"/>
      <c r="F33" s="102"/>
      <c r="G33" s="102"/>
      <c r="H33" s="102"/>
      <c r="I33" s="102"/>
      <c r="J33" s="102"/>
    </row>
    <row r="34" spans="1:10" x14ac:dyDescent="0.4">
      <c r="A34" s="102"/>
      <c r="B34" s="102"/>
      <c r="C34" s="102"/>
      <c r="D34" s="102"/>
      <c r="E34" s="102"/>
      <c r="F34" s="102"/>
      <c r="G34" s="102"/>
      <c r="H34" s="102"/>
      <c r="I34" s="102"/>
      <c r="J34" s="102"/>
    </row>
    <row r="35" spans="1:10" x14ac:dyDescent="0.4">
      <c r="A35" s="102"/>
      <c r="B35" s="102"/>
      <c r="C35" s="102"/>
      <c r="D35" s="102"/>
      <c r="E35" s="102"/>
      <c r="F35" s="102"/>
      <c r="G35" s="102"/>
      <c r="H35" s="102"/>
      <c r="I35" s="102"/>
      <c r="J35" s="102"/>
    </row>
    <row r="36" spans="1:10" x14ac:dyDescent="0.4">
      <c r="A36" s="102"/>
      <c r="B36" s="102"/>
      <c r="C36" s="102"/>
      <c r="D36" s="102"/>
      <c r="E36" s="102"/>
      <c r="F36" s="102"/>
      <c r="G36" s="102"/>
      <c r="H36" s="102"/>
      <c r="I36" s="102"/>
      <c r="J36" s="102"/>
    </row>
    <row r="37" spans="1:10" x14ac:dyDescent="0.4">
      <c r="A37" s="102"/>
      <c r="B37" s="102"/>
      <c r="C37" s="102"/>
      <c r="D37" s="102"/>
      <c r="E37" s="102"/>
      <c r="F37" s="102"/>
      <c r="G37" s="102"/>
      <c r="H37" s="102"/>
      <c r="I37" s="102"/>
      <c r="J37" s="102"/>
    </row>
    <row r="38" spans="1:10" x14ac:dyDescent="0.4">
      <c r="A38" s="102"/>
      <c r="B38" s="102"/>
      <c r="C38" s="102"/>
      <c r="D38" s="102"/>
      <c r="E38" s="102"/>
      <c r="F38" s="102"/>
      <c r="G38" s="102"/>
      <c r="H38" s="102"/>
      <c r="I38" s="102"/>
      <c r="J38" s="102"/>
    </row>
    <row r="39" spans="1:10" x14ac:dyDescent="0.4">
      <c r="A39" s="102"/>
      <c r="B39" s="102"/>
      <c r="C39" s="102"/>
      <c r="D39" s="102"/>
      <c r="E39" s="102"/>
      <c r="F39" s="102"/>
      <c r="G39" s="102"/>
      <c r="H39" s="102"/>
      <c r="I39" s="102"/>
      <c r="J39" s="102"/>
    </row>
    <row r="40" spans="1:10" x14ac:dyDescent="0.4">
      <c r="A40" s="102"/>
      <c r="B40" s="102"/>
      <c r="C40" s="102"/>
      <c r="D40" s="102"/>
      <c r="E40" s="102"/>
      <c r="F40" s="102"/>
      <c r="G40" s="102"/>
      <c r="H40" s="102"/>
      <c r="I40" s="102"/>
      <c r="J40" s="102"/>
    </row>
  </sheetData>
  <mergeCells count="3">
    <mergeCell ref="A2:J19"/>
    <mergeCell ref="A22:J29"/>
    <mergeCell ref="A32:J40"/>
  </mergeCells>
  <phoneticPr fontId="1"/>
  <pageMargins left="0.75" right="0.75" top="1" bottom="1" header="0.51111111111111107" footer="0.5111111111111110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13</v>
      </c>
      <c r="B1" s="31"/>
      <c r="C1" s="32"/>
      <c r="D1" s="33"/>
      <c r="E1" s="32"/>
      <c r="F1" s="33"/>
      <c r="G1" s="32"/>
      <c r="H1" s="33"/>
    </row>
    <row r="2" spans="1:8" x14ac:dyDescent="0.4">
      <c r="A2" s="34"/>
      <c r="B2" s="32"/>
      <c r="C2" s="32"/>
      <c r="D2" s="33"/>
      <c r="E2" s="32"/>
      <c r="F2" s="33"/>
      <c r="G2" s="32"/>
      <c r="H2" s="33"/>
    </row>
    <row r="3" spans="1:8" x14ac:dyDescent="0.4">
      <c r="A3" s="35" t="s">
        <v>14</v>
      </c>
      <c r="B3" s="35" t="s">
        <v>15</v>
      </c>
      <c r="C3" s="35" t="s">
        <v>16</v>
      </c>
      <c r="D3" s="36" t="s">
        <v>17</v>
      </c>
      <c r="E3" s="35" t="s">
        <v>18</v>
      </c>
      <c r="F3" s="36" t="s">
        <v>17</v>
      </c>
      <c r="G3" s="35" t="s">
        <v>19</v>
      </c>
      <c r="H3" s="36" t="s">
        <v>17</v>
      </c>
    </row>
    <row r="4" spans="1:8" x14ac:dyDescent="0.4">
      <c r="A4" s="37" t="s">
        <v>20</v>
      </c>
      <c r="B4" s="37" t="s">
        <v>21</v>
      </c>
      <c r="C4" s="37"/>
      <c r="D4" s="38"/>
      <c r="E4" s="37"/>
      <c r="F4" s="38"/>
      <c r="G4" s="37"/>
      <c r="H4" s="38"/>
    </row>
    <row r="5" spans="1:8" x14ac:dyDescent="0.4">
      <c r="A5" s="37" t="s">
        <v>20</v>
      </c>
      <c r="B5" s="37"/>
      <c r="C5" s="37"/>
      <c r="D5" s="38"/>
      <c r="E5" s="37"/>
      <c r="F5" s="39"/>
      <c r="G5" s="37"/>
      <c r="H5" s="39"/>
    </row>
    <row r="6" spans="1:8" x14ac:dyDescent="0.4">
      <c r="A6" s="37" t="s">
        <v>20</v>
      </c>
      <c r="B6" s="37"/>
      <c r="C6" s="37"/>
      <c r="D6" s="39"/>
      <c r="E6" s="37"/>
      <c r="F6" s="39"/>
      <c r="G6" s="37"/>
      <c r="H6" s="39"/>
    </row>
    <row r="7" spans="1:8" x14ac:dyDescent="0.4">
      <c r="A7" s="37" t="s">
        <v>20</v>
      </c>
      <c r="B7" s="37"/>
      <c r="C7" s="37"/>
      <c r="D7" s="39"/>
      <c r="E7" s="37"/>
      <c r="F7" s="39"/>
      <c r="G7" s="37"/>
      <c r="H7" s="39"/>
    </row>
    <row r="8" spans="1:8" x14ac:dyDescent="0.4">
      <c r="A8" s="37" t="s">
        <v>20</v>
      </c>
      <c r="B8" s="37"/>
      <c r="C8" s="37"/>
      <c r="D8" s="39"/>
      <c r="E8" s="37"/>
      <c r="F8" s="39"/>
      <c r="G8" s="37"/>
      <c r="H8" s="39"/>
    </row>
    <row r="9" spans="1:8" x14ac:dyDescent="0.4">
      <c r="A9" s="37" t="s">
        <v>20</v>
      </c>
      <c r="B9" s="37"/>
      <c r="C9" s="37"/>
      <c r="D9" s="39"/>
      <c r="E9" s="37"/>
      <c r="F9" s="39"/>
      <c r="G9" s="37"/>
      <c r="H9" s="39"/>
    </row>
    <row r="10" spans="1:8" x14ac:dyDescent="0.4">
      <c r="A10" s="37" t="s">
        <v>20</v>
      </c>
      <c r="B10" s="37"/>
      <c r="C10" s="37"/>
      <c r="D10" s="39"/>
      <c r="E10" s="37"/>
      <c r="F10" s="39"/>
      <c r="G10" s="37"/>
      <c r="H10" s="39"/>
    </row>
    <row r="11" spans="1:8" x14ac:dyDescent="0.4">
      <c r="A11" s="37" t="s">
        <v>20</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user</cp:lastModifiedBy>
  <dcterms:created xsi:type="dcterms:W3CDTF">2020-09-18T03:10:57Z</dcterms:created>
  <dcterms:modified xsi:type="dcterms:W3CDTF">2021-10-23T22:42:45Z</dcterms:modified>
</cp:coreProperties>
</file>